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720" windowHeight="8450" activeTab="0"/>
  </bookViews>
  <sheets>
    <sheet name="建筑工程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<sst xmlns="http://schemas.openxmlformats.org/spreadsheetml/2006/main" count="102" uniqueCount="88">
  <si>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工程概况</t>
  </si>
  <si>
    <t>工程名称</t>
  </si>
  <si>
    <t>工程用途</t>
  </si>
  <si>
    <t>工程结构</t>
  </si>
  <si>
    <t>地上层数</t>
  </si>
  <si>
    <t>地下层数</t>
  </si>
  <si>
    <t>檐口高度</t>
  </si>
  <si>
    <t>建筑面积或规模</t>
  </si>
  <si>
    <t>计量单位</t>
  </si>
  <si>
    <t>工程所在地</t>
  </si>
  <si>
    <t>工程类别</t>
  </si>
  <si>
    <t>造价形式</t>
  </si>
  <si>
    <t>计价方式</t>
  </si>
  <si>
    <t>工 程 特 征</t>
  </si>
  <si>
    <t>土建部分</t>
  </si>
  <si>
    <t>土石方工程</t>
  </si>
  <si>
    <t>屋盖工程</t>
  </si>
  <si>
    <t>基础工程</t>
  </si>
  <si>
    <t>内墙饰面</t>
  </si>
  <si>
    <t>柱梁板工程</t>
  </si>
  <si>
    <t>外墙饰面</t>
  </si>
  <si>
    <t>墙体工程</t>
  </si>
  <si>
    <t>外墙保温节能</t>
  </si>
  <si>
    <t>楼地面工程</t>
  </si>
  <si>
    <t>门窗工程</t>
  </si>
  <si>
    <t>安装部分</t>
  </si>
  <si>
    <t>动力照明</t>
  </si>
  <si>
    <t>通风空调</t>
  </si>
  <si>
    <t>给排水</t>
  </si>
  <si>
    <t>消防工程</t>
  </si>
  <si>
    <t>弱电工程</t>
  </si>
  <si>
    <t>备 注</t>
  </si>
  <si>
    <t>工程造价构成</t>
  </si>
  <si>
    <t>项目</t>
  </si>
  <si>
    <t>金额(万元)</t>
  </si>
  <si>
    <t>占土建工程造价%</t>
  </si>
  <si>
    <r>
      <t>每m</t>
    </r>
    <r>
      <rPr>
        <vertAlign val="superscript"/>
        <sz val="7.5"/>
        <color indexed="8"/>
        <rFont val="宋体"/>
        <family val="0"/>
      </rPr>
      <t>2</t>
    </r>
    <r>
      <rPr>
        <sz val="7.5"/>
        <color indexed="8"/>
        <rFont val="宋体"/>
        <family val="0"/>
      </rPr>
      <t>土建造价(元)</t>
    </r>
  </si>
  <si>
    <t>占安装工程造价%</t>
  </si>
  <si>
    <r>
      <t>每m</t>
    </r>
    <r>
      <rPr>
        <vertAlign val="superscript"/>
        <sz val="7.5"/>
        <color indexed="8"/>
        <rFont val="宋体"/>
        <family val="0"/>
      </rPr>
      <t>2</t>
    </r>
    <r>
      <rPr>
        <sz val="7.5"/>
        <color indexed="8"/>
        <rFont val="宋体"/>
        <family val="0"/>
      </rPr>
      <t>安装造价(元)</t>
    </r>
  </si>
  <si>
    <t>分部分项工程费</t>
  </si>
  <si>
    <t>人工费</t>
  </si>
  <si>
    <t>材料费</t>
  </si>
  <si>
    <t>机械费</t>
  </si>
  <si>
    <t>管理费</t>
  </si>
  <si>
    <t>利润</t>
  </si>
  <si>
    <t>措施项目费</t>
  </si>
  <si>
    <t>其他项目费</t>
  </si>
  <si>
    <t>规费</t>
  </si>
  <si>
    <t>税金</t>
  </si>
  <si>
    <t>土建工程造价</t>
  </si>
  <si>
    <t>安装工程造价</t>
  </si>
  <si>
    <t>工程总造价</t>
  </si>
  <si>
    <t>南通</t>
  </si>
  <si>
    <t>清单计价</t>
  </si>
  <si>
    <t>主要材料和人工消耗量指标（每100M2建筑面积）</t>
  </si>
  <si>
    <t>钢材消耗指标（吨）</t>
  </si>
  <si>
    <t>商品混凝土消耗指标（M3）</t>
  </si>
  <si>
    <t>木材消耗指标（m3）</t>
  </si>
  <si>
    <t>水泥消耗指标（吨）</t>
  </si>
  <si>
    <t>建筑工程人工工日消耗指标</t>
  </si>
  <si>
    <t>安装工程人工工日消耗指标</t>
  </si>
  <si>
    <t>砂石用量（吨）</t>
  </si>
  <si>
    <t>模板用量（M2)</t>
  </si>
  <si>
    <t>每m2造价</t>
  </si>
  <si>
    <t>m2</t>
  </si>
  <si>
    <t>营业税计价</t>
  </si>
  <si>
    <t>抹灰+白水泥腻子</t>
  </si>
  <si>
    <t>保温抹灰+真石漆</t>
  </si>
  <si>
    <t>断热铝合金门窗</t>
  </si>
  <si>
    <t>配电箱、干线、照明、防雷接地系统</t>
  </si>
  <si>
    <t>潜水泵排水、污水系统、给水系统</t>
  </si>
  <si>
    <t>电话系统、电视系统、对讲系统</t>
  </si>
  <si>
    <t>本工程数据由南通城建工程项目管理有限公司提供</t>
  </si>
  <si>
    <t>混凝土等级C30商品砼</t>
  </si>
  <si>
    <t>泡沫玻璃保温板</t>
  </si>
  <si>
    <t>大开挖</t>
  </si>
  <si>
    <t>平屋面：保温防水屋面；坡屋面：瓦屋面</t>
  </si>
  <si>
    <t>住宅楼</t>
  </si>
  <si>
    <t>住宅</t>
  </si>
  <si>
    <t>框剪结构</t>
  </si>
  <si>
    <t>满堂基础</t>
  </si>
  <si>
    <t>地下外墙KP1砖；地上内外墙长江淤泥烧结砖</t>
  </si>
  <si>
    <t>地砖楼地面（有防水层）</t>
  </si>
  <si>
    <t>消火栓</t>
  </si>
  <si>
    <t>暖通</t>
  </si>
  <si>
    <t>一类</t>
  </si>
  <si>
    <t>65.8m</t>
  </si>
  <si>
    <t>某住宅楼已结算工程造价指标分析表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</si>
</sst>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_ "/>
    <numFmt numFmtId="198" formatCode="0_ "/>
  </numFmts>
  <fonts count="44">
    <font>
      <sz val="12"/>
      <name val="宋体"/>
      <family val="0"/>
    </font>
    <font>
      <sz val="10"/>
      <name val="Times New Roman"/>
      <family val="1"/>
    </font>
    <font>
      <sz val="7.5"/>
      <color indexed="8"/>
      <name val="宋体"/>
      <family val="0"/>
    </font>
    <font>
      <sz val="7.5"/>
      <name val="宋体"/>
      <family val="0"/>
    </font>
    <font>
      <vertAlign val="superscript"/>
      <sz val="7.5"/>
      <color indexed="8"/>
      <name val="宋体"/>
      <family val="0"/>
    </font>
    <font>
      <sz val="7.5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95" fontId="2" fillId="34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Border="1" applyAlignment="1">
      <alignment horizontal="center" vertical="center" wrapText="1"/>
    </xf>
    <xf numFmtId="195" fontId="1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195" fontId="2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2" xfId="0" applyNumberFormat="1" applyFont="1" applyFill="1" applyBorder="1" applyAlignment="1">
      <alignment horizontal="center" vertical="center" wrapText="1"/>
    </xf>
    <xf numFmtId="195" fontId="5" fillId="33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3" fontId="2" fillId="34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20" zoomScaleNormal="120" zoomScalePageLayoutView="0" workbookViewId="0" topLeftCell="A25">
      <selection activeCell="A1" sqref="A1:N1"/>
    </sheetView>
  </sheetViews>
  <sheetFormatPr defaultColWidth="9.00390625" defaultRowHeight="14.25"/>
  <cols>
    <col min="1" max="1" width="6.375" style="0" customWidth="1"/>
    <col min="2" max="2" width="5.75390625" style="0" customWidth="1"/>
    <col min="3" max="3" width="6.25390625" style="0" customWidth="1"/>
    <col min="4" max="4" width="2.00390625" style="0" customWidth="1"/>
    <col min="5" max="5" width="7.25390625" style="0" customWidth="1"/>
    <col min="6" max="6" width="3.00390625" style="0" customWidth="1"/>
    <col min="7" max="7" width="4.875" style="0" customWidth="1"/>
    <col min="8" max="8" width="5.50390625" style="0" customWidth="1"/>
    <col min="9" max="9" width="3.50390625" style="0" hidden="1" customWidth="1"/>
    <col min="10" max="10" width="9.75390625" style="0" customWidth="1"/>
    <col min="11" max="12" width="7.75390625" style="0" customWidth="1"/>
    <col min="13" max="13" width="6.00390625" style="0" customWidth="1"/>
    <col min="14" max="14" width="5.125" style="0" customWidth="1"/>
    <col min="15" max="15" width="9.00390625" style="0" hidden="1" customWidth="1"/>
  </cols>
  <sheetData>
    <row r="1" spans="1:14" ht="21.75" customHeight="1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1"/>
    </row>
    <row r="3" spans="1:15" ht="15">
      <c r="A3" s="12" t="s">
        <v>1</v>
      </c>
      <c r="B3" s="12"/>
      <c r="C3" s="12"/>
      <c r="D3" s="21" t="s">
        <v>77</v>
      </c>
      <c r="E3" s="21"/>
      <c r="F3" s="12" t="s">
        <v>2</v>
      </c>
      <c r="G3" s="12"/>
      <c r="H3" s="12"/>
      <c r="I3" s="21" t="s">
        <v>78</v>
      </c>
      <c r="J3" s="21"/>
      <c r="K3" s="2" t="s">
        <v>3</v>
      </c>
      <c r="L3" s="21" t="s">
        <v>79</v>
      </c>
      <c r="M3" s="21"/>
      <c r="N3" s="21"/>
      <c r="O3" s="1"/>
    </row>
    <row r="4" spans="1:15" ht="15">
      <c r="A4" s="12" t="s">
        <v>4</v>
      </c>
      <c r="B4" s="12"/>
      <c r="C4" s="12"/>
      <c r="D4" s="21">
        <v>25</v>
      </c>
      <c r="E4" s="21"/>
      <c r="F4" s="12" t="s">
        <v>5</v>
      </c>
      <c r="G4" s="12"/>
      <c r="H4" s="12"/>
      <c r="I4" s="21">
        <v>1</v>
      </c>
      <c r="J4" s="21"/>
      <c r="K4" s="2" t="s">
        <v>6</v>
      </c>
      <c r="L4" s="21" t="s">
        <v>86</v>
      </c>
      <c r="M4" s="21"/>
      <c r="N4" s="21"/>
      <c r="O4" s="1"/>
    </row>
    <row r="5" spans="1:15" ht="15">
      <c r="A5" s="12" t="s">
        <v>7</v>
      </c>
      <c r="B5" s="12"/>
      <c r="C5" s="12"/>
      <c r="D5" s="21">
        <v>10721.33</v>
      </c>
      <c r="E5" s="21"/>
      <c r="F5" s="12" t="s">
        <v>8</v>
      </c>
      <c r="G5" s="12"/>
      <c r="H5" s="12"/>
      <c r="I5" s="21" t="s">
        <v>64</v>
      </c>
      <c r="J5" s="21"/>
      <c r="K5" s="2" t="s">
        <v>9</v>
      </c>
      <c r="L5" s="21" t="s">
        <v>52</v>
      </c>
      <c r="M5" s="21"/>
      <c r="N5" s="21"/>
      <c r="O5" s="1"/>
    </row>
    <row r="6" spans="1:15" ht="15">
      <c r="A6" s="12" t="s">
        <v>10</v>
      </c>
      <c r="B6" s="12"/>
      <c r="C6" s="12"/>
      <c r="D6" s="21" t="s">
        <v>85</v>
      </c>
      <c r="E6" s="21"/>
      <c r="F6" s="12" t="s">
        <v>11</v>
      </c>
      <c r="G6" s="12"/>
      <c r="H6" s="12"/>
      <c r="I6" s="21" t="s">
        <v>65</v>
      </c>
      <c r="J6" s="21"/>
      <c r="K6" s="2" t="s">
        <v>12</v>
      </c>
      <c r="L6" s="21" t="s">
        <v>53</v>
      </c>
      <c r="M6" s="21"/>
      <c r="N6" s="21"/>
      <c r="O6" s="1"/>
    </row>
    <row r="7" spans="1:15" ht="15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"/>
    </row>
    <row r="8" spans="1:15" ht="24" customHeight="1">
      <c r="A8" s="12" t="s">
        <v>14</v>
      </c>
      <c r="B8" s="12" t="s">
        <v>15</v>
      </c>
      <c r="C8" s="12"/>
      <c r="D8" s="12"/>
      <c r="E8" s="21" t="s">
        <v>75</v>
      </c>
      <c r="F8" s="21"/>
      <c r="G8" s="21"/>
      <c r="H8" s="21"/>
      <c r="I8" s="21"/>
      <c r="J8" s="21"/>
      <c r="K8" s="2" t="s">
        <v>16</v>
      </c>
      <c r="L8" s="26" t="s">
        <v>76</v>
      </c>
      <c r="M8" s="26"/>
      <c r="N8" s="26"/>
      <c r="O8" s="1"/>
    </row>
    <row r="9" spans="1:15" ht="15">
      <c r="A9" s="12"/>
      <c r="B9" s="12" t="s">
        <v>17</v>
      </c>
      <c r="C9" s="12"/>
      <c r="D9" s="12"/>
      <c r="E9" s="21" t="s">
        <v>80</v>
      </c>
      <c r="F9" s="21"/>
      <c r="G9" s="21"/>
      <c r="H9" s="21"/>
      <c r="I9" s="21"/>
      <c r="J9" s="21"/>
      <c r="K9" s="2" t="s">
        <v>18</v>
      </c>
      <c r="L9" s="21" t="s">
        <v>66</v>
      </c>
      <c r="M9" s="21"/>
      <c r="N9" s="21"/>
      <c r="O9" s="1"/>
    </row>
    <row r="10" spans="1:15" ht="15">
      <c r="A10" s="12"/>
      <c r="B10" s="12" t="s">
        <v>19</v>
      </c>
      <c r="C10" s="12"/>
      <c r="D10" s="12"/>
      <c r="E10" s="21" t="s">
        <v>73</v>
      </c>
      <c r="F10" s="21"/>
      <c r="G10" s="21"/>
      <c r="H10" s="21"/>
      <c r="I10" s="21"/>
      <c r="J10" s="21"/>
      <c r="K10" s="2" t="s">
        <v>20</v>
      </c>
      <c r="L10" s="21" t="s">
        <v>67</v>
      </c>
      <c r="M10" s="21"/>
      <c r="N10" s="21"/>
      <c r="O10" s="1"/>
    </row>
    <row r="11" spans="1:15" ht="18">
      <c r="A11" s="12"/>
      <c r="B11" s="12" t="s">
        <v>21</v>
      </c>
      <c r="C11" s="12"/>
      <c r="D11" s="12"/>
      <c r="E11" s="21" t="s">
        <v>81</v>
      </c>
      <c r="F11" s="21"/>
      <c r="G11" s="21"/>
      <c r="H11" s="21"/>
      <c r="I11" s="21"/>
      <c r="J11" s="21"/>
      <c r="K11" s="2" t="s">
        <v>22</v>
      </c>
      <c r="L11" s="21" t="s">
        <v>74</v>
      </c>
      <c r="M11" s="21"/>
      <c r="N11" s="21"/>
      <c r="O11" s="1"/>
    </row>
    <row r="12" spans="1:15" ht="15">
      <c r="A12" s="12"/>
      <c r="B12" s="12" t="s">
        <v>23</v>
      </c>
      <c r="C12" s="12"/>
      <c r="D12" s="12"/>
      <c r="E12" s="21" t="s">
        <v>82</v>
      </c>
      <c r="F12" s="21"/>
      <c r="G12" s="21"/>
      <c r="H12" s="21"/>
      <c r="I12" s="21"/>
      <c r="J12" s="21"/>
      <c r="K12" s="2" t="s">
        <v>24</v>
      </c>
      <c r="L12" s="21" t="s">
        <v>68</v>
      </c>
      <c r="M12" s="21"/>
      <c r="N12" s="21"/>
      <c r="O12" s="1"/>
    </row>
    <row r="13" spans="1:15" ht="15">
      <c r="A13" s="12" t="s">
        <v>25</v>
      </c>
      <c r="B13" s="12" t="s">
        <v>26</v>
      </c>
      <c r="C13" s="12"/>
      <c r="D13" s="12"/>
      <c r="E13" s="21" t="s">
        <v>69</v>
      </c>
      <c r="F13" s="21"/>
      <c r="G13" s="21"/>
      <c r="H13" s="21"/>
      <c r="I13" s="21"/>
      <c r="J13" s="21"/>
      <c r="K13" s="12" t="s">
        <v>27</v>
      </c>
      <c r="L13" s="21" t="s">
        <v>84</v>
      </c>
      <c r="M13" s="21"/>
      <c r="N13" s="21"/>
      <c r="O13" s="1"/>
    </row>
    <row r="14" spans="1:15" ht="8.25" customHeight="1">
      <c r="A14" s="12"/>
      <c r="B14" s="12"/>
      <c r="C14" s="12"/>
      <c r="D14" s="12"/>
      <c r="E14" s="21"/>
      <c r="F14" s="21"/>
      <c r="G14" s="21"/>
      <c r="H14" s="21"/>
      <c r="I14" s="21"/>
      <c r="J14" s="21"/>
      <c r="K14" s="12"/>
      <c r="L14" s="21"/>
      <c r="M14" s="21"/>
      <c r="N14" s="21"/>
      <c r="O14" s="1"/>
    </row>
    <row r="15" spans="1:15" ht="15">
      <c r="A15" s="12"/>
      <c r="B15" s="12" t="s">
        <v>28</v>
      </c>
      <c r="C15" s="12"/>
      <c r="D15" s="12"/>
      <c r="E15" s="21" t="s">
        <v>70</v>
      </c>
      <c r="F15" s="21"/>
      <c r="G15" s="21"/>
      <c r="H15" s="21"/>
      <c r="I15" s="21"/>
      <c r="J15" s="21"/>
      <c r="K15" s="2" t="s">
        <v>29</v>
      </c>
      <c r="L15" s="21" t="s">
        <v>83</v>
      </c>
      <c r="M15" s="21"/>
      <c r="N15" s="21"/>
      <c r="O15" s="1"/>
    </row>
    <row r="16" spans="1:15" ht="15.75" customHeight="1">
      <c r="A16" s="12"/>
      <c r="B16" s="12" t="s">
        <v>30</v>
      </c>
      <c r="C16" s="12"/>
      <c r="D16" s="12"/>
      <c r="E16" s="21" t="s">
        <v>71</v>
      </c>
      <c r="F16" s="21"/>
      <c r="G16" s="21"/>
      <c r="H16" s="21"/>
      <c r="I16" s="21"/>
      <c r="J16" s="21"/>
      <c r="K16" s="3"/>
      <c r="L16" s="25"/>
      <c r="M16" s="25"/>
      <c r="N16" s="25"/>
      <c r="O16" s="1"/>
    </row>
    <row r="17" spans="1:15" ht="15">
      <c r="A17" s="12" t="s">
        <v>31</v>
      </c>
      <c r="B17" s="12"/>
      <c r="C17" s="12"/>
      <c r="D17" s="1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"/>
    </row>
    <row r="18" spans="1:15" ht="15">
      <c r="A18" s="12" t="s">
        <v>54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"/>
    </row>
    <row r="19" spans="1:15" ht="27">
      <c r="A19" s="2" t="s">
        <v>55</v>
      </c>
      <c r="B19" s="21">
        <v>7.1</v>
      </c>
      <c r="C19" s="21"/>
      <c r="D19" s="21"/>
      <c r="E19" s="12" t="s">
        <v>56</v>
      </c>
      <c r="F19" s="12"/>
      <c r="G19" s="12"/>
      <c r="H19" s="10">
        <v>45.21</v>
      </c>
      <c r="I19" s="10"/>
      <c r="J19" s="2" t="s">
        <v>61</v>
      </c>
      <c r="K19" s="5">
        <v>9.7</v>
      </c>
      <c r="L19" s="23" t="s">
        <v>59</v>
      </c>
      <c r="M19" s="24"/>
      <c r="N19" s="6">
        <v>444</v>
      </c>
      <c r="O19" s="1"/>
    </row>
    <row r="20" spans="1:15" ht="33.75" customHeight="1">
      <c r="A20" s="2" t="s">
        <v>57</v>
      </c>
      <c r="B20" s="21">
        <v>1.03</v>
      </c>
      <c r="C20" s="21"/>
      <c r="D20" s="21"/>
      <c r="E20" s="12" t="s">
        <v>58</v>
      </c>
      <c r="F20" s="12"/>
      <c r="G20" s="12"/>
      <c r="H20" s="22">
        <v>1.9</v>
      </c>
      <c r="I20" s="22"/>
      <c r="J20" s="2" t="s">
        <v>62</v>
      </c>
      <c r="K20" s="5">
        <v>81.87</v>
      </c>
      <c r="L20" s="23" t="s">
        <v>60</v>
      </c>
      <c r="M20" s="24"/>
      <c r="N20" s="6">
        <v>58.69</v>
      </c>
      <c r="O20" s="1"/>
    </row>
    <row r="21" spans="1:15" ht="15">
      <c r="A21" s="12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"/>
    </row>
    <row r="22" spans="1:15" ht="15">
      <c r="A22" s="12" t="s">
        <v>14</v>
      </c>
      <c r="B22" s="12"/>
      <c r="C22" s="12"/>
      <c r="D22" s="12"/>
      <c r="E22" s="12"/>
      <c r="F22" s="12"/>
      <c r="G22" s="12"/>
      <c r="H22" s="12"/>
      <c r="I22" s="12"/>
      <c r="J22" s="12" t="s">
        <v>25</v>
      </c>
      <c r="K22" s="12"/>
      <c r="L22" s="12"/>
      <c r="M22" s="12"/>
      <c r="N22" s="12"/>
      <c r="O22" s="1"/>
    </row>
    <row r="23" spans="1:15" ht="24.75" customHeight="1">
      <c r="A23" s="12" t="s">
        <v>33</v>
      </c>
      <c r="B23" s="12"/>
      <c r="C23" s="12" t="s">
        <v>34</v>
      </c>
      <c r="D23" s="12"/>
      <c r="E23" s="12" t="s">
        <v>35</v>
      </c>
      <c r="F23" s="12"/>
      <c r="G23" s="12" t="s">
        <v>36</v>
      </c>
      <c r="H23" s="12"/>
      <c r="I23" s="12"/>
      <c r="J23" s="2" t="s">
        <v>33</v>
      </c>
      <c r="K23" s="2" t="s">
        <v>34</v>
      </c>
      <c r="L23" s="4" t="s">
        <v>37</v>
      </c>
      <c r="M23" s="12" t="s">
        <v>38</v>
      </c>
      <c r="N23" s="12"/>
      <c r="O23" s="1"/>
    </row>
    <row r="24" spans="1:15" ht="15">
      <c r="A24" s="12" t="s">
        <v>39</v>
      </c>
      <c r="B24" s="12"/>
      <c r="C24" s="13">
        <v>1482.41</v>
      </c>
      <c r="D24" s="13"/>
      <c r="E24" s="10">
        <f>C24/C34*100</f>
        <v>71.90091864153581</v>
      </c>
      <c r="F24" s="10"/>
      <c r="G24" s="10">
        <f>C24/D5*10000</f>
        <v>1382.6736048605912</v>
      </c>
      <c r="H24" s="10"/>
      <c r="I24" s="10"/>
      <c r="J24" s="2" t="s">
        <v>39</v>
      </c>
      <c r="K24" s="7">
        <v>201.86</v>
      </c>
      <c r="L24" s="6">
        <f>K24/K34*100</f>
        <v>90.96890491212258</v>
      </c>
      <c r="M24" s="10">
        <f>K24/D5*10000</f>
        <v>188.27887957930594</v>
      </c>
      <c r="N24" s="10"/>
      <c r="O24" s="1"/>
    </row>
    <row r="25" spans="1:15" ht="15">
      <c r="A25" s="12" t="s">
        <v>40</v>
      </c>
      <c r="B25" s="12"/>
      <c r="C25" s="13">
        <v>251.14</v>
      </c>
      <c r="D25" s="13"/>
      <c r="E25" s="10">
        <f>C25/C34*100</f>
        <v>12.180973352605081</v>
      </c>
      <c r="F25" s="10"/>
      <c r="G25" s="10">
        <f>C25/D5*10000</f>
        <v>234.2433261544976</v>
      </c>
      <c r="H25" s="10"/>
      <c r="I25" s="10"/>
      <c r="J25" s="2" t="s">
        <v>40</v>
      </c>
      <c r="K25" s="7">
        <v>50.3</v>
      </c>
      <c r="L25" s="6">
        <f>K25/K34*100</f>
        <v>22.66786840919333</v>
      </c>
      <c r="M25" s="10">
        <f>K25/D5*10000</f>
        <v>46.91582107816847</v>
      </c>
      <c r="N25" s="10"/>
      <c r="O25" s="8">
        <f>K25+K26+K27+K28+K29</f>
        <v>201.86</v>
      </c>
    </row>
    <row r="26" spans="1:15" ht="15">
      <c r="A26" s="12" t="s">
        <v>41</v>
      </c>
      <c r="B26" s="12"/>
      <c r="C26" s="13">
        <v>1085.12</v>
      </c>
      <c r="D26" s="13"/>
      <c r="E26" s="10">
        <f>C26/C34*100</f>
        <v>52.631272614393666</v>
      </c>
      <c r="F26" s="10"/>
      <c r="G26" s="10">
        <f>C26/D5*10000</f>
        <v>1012.1132359511366</v>
      </c>
      <c r="H26" s="10"/>
      <c r="I26" s="10"/>
      <c r="J26" s="2" t="s">
        <v>41</v>
      </c>
      <c r="K26" s="7">
        <v>112.48</v>
      </c>
      <c r="L26" s="6">
        <f>K26/K34*100</f>
        <v>50.68949977467327</v>
      </c>
      <c r="M26" s="10">
        <f>K26/D5*10000</f>
        <v>104.91235695571352</v>
      </c>
      <c r="N26" s="10"/>
      <c r="O26" s="8">
        <f>C25+C26+C27+C28+C29</f>
        <v>1482.3899999999996</v>
      </c>
    </row>
    <row r="27" spans="1:15" ht="15">
      <c r="A27" s="12" t="s">
        <v>42</v>
      </c>
      <c r="B27" s="12"/>
      <c r="C27" s="13">
        <v>26.67</v>
      </c>
      <c r="D27" s="13"/>
      <c r="E27" s="10">
        <f>C27/C34*100</f>
        <v>1.293567569140629</v>
      </c>
      <c r="F27" s="10"/>
      <c r="G27" s="10">
        <f>C27/D5*10000</f>
        <v>24.875645092539827</v>
      </c>
      <c r="H27" s="10"/>
      <c r="I27" s="10"/>
      <c r="J27" s="2" t="s">
        <v>42</v>
      </c>
      <c r="K27" s="7">
        <v>10.43</v>
      </c>
      <c r="L27" s="6">
        <f>K27/K34*100</f>
        <v>4.700315457413249</v>
      </c>
      <c r="M27" s="10">
        <f>K27/D5*10000</f>
        <v>9.728270652988016</v>
      </c>
      <c r="N27" s="10"/>
      <c r="O27" s="1"/>
    </row>
    <row r="28" spans="1:15" ht="15">
      <c r="A28" s="12" t="s">
        <v>43</v>
      </c>
      <c r="B28" s="12"/>
      <c r="C28" s="13">
        <v>86.11</v>
      </c>
      <c r="D28" s="13"/>
      <c r="E28" s="10">
        <f>C28/C34*100</f>
        <v>4.176569305538041</v>
      </c>
      <c r="F28" s="10"/>
      <c r="G28" s="10">
        <f>C28/D5*10000</f>
        <v>80.31652789346097</v>
      </c>
      <c r="H28" s="10"/>
      <c r="I28" s="10"/>
      <c r="J28" s="2" t="s">
        <v>43</v>
      </c>
      <c r="K28" s="7">
        <v>21.62</v>
      </c>
      <c r="L28" s="6">
        <f>K28/K34*100</f>
        <v>9.743127534925643</v>
      </c>
      <c r="M28" s="10">
        <f>K28/D5*10000</f>
        <v>20.165408582703826</v>
      </c>
      <c r="N28" s="10"/>
      <c r="O28" s="1"/>
    </row>
    <row r="29" spans="1:15" ht="15">
      <c r="A29" s="12" t="s">
        <v>44</v>
      </c>
      <c r="B29" s="12"/>
      <c r="C29" s="13">
        <v>33.35</v>
      </c>
      <c r="D29" s="13"/>
      <c r="E29" s="10">
        <f>C29/C34*100</f>
        <v>1.6175657454383194</v>
      </c>
      <c r="F29" s="10"/>
      <c r="G29" s="10">
        <f>C29/D5*10000</f>
        <v>31.106215366936752</v>
      </c>
      <c r="H29" s="10"/>
      <c r="I29" s="10"/>
      <c r="J29" s="2" t="s">
        <v>44</v>
      </c>
      <c r="K29" s="7">
        <v>7.03</v>
      </c>
      <c r="L29" s="6">
        <f>K29/K34*100</f>
        <v>3.1680937359170795</v>
      </c>
      <c r="M29" s="10">
        <f>K29/D5*10000</f>
        <v>6.557022309732095</v>
      </c>
      <c r="N29" s="10"/>
      <c r="O29" s="8"/>
    </row>
    <row r="30" spans="1:15" ht="15">
      <c r="A30" s="12" t="s">
        <v>45</v>
      </c>
      <c r="B30" s="12"/>
      <c r="C30" s="13">
        <v>444.86</v>
      </c>
      <c r="D30" s="13"/>
      <c r="E30" s="10">
        <f>C30/C34*100</f>
        <v>21.576920465238103</v>
      </c>
      <c r="F30" s="10"/>
      <c r="G30" s="10">
        <f>C30/D5*10000</f>
        <v>414.92986411200854</v>
      </c>
      <c r="H30" s="10"/>
      <c r="I30" s="10"/>
      <c r="J30" s="2" t="s">
        <v>45</v>
      </c>
      <c r="K30" s="7">
        <v>7.19</v>
      </c>
      <c r="L30" s="6">
        <f>K30/K34*100</f>
        <v>3.2401982875168995</v>
      </c>
      <c r="M30" s="10">
        <f>K30/D5*10000</f>
        <v>6.706257525885316</v>
      </c>
      <c r="N30" s="10"/>
      <c r="O30" s="1"/>
    </row>
    <row r="31" spans="1:15" ht="15">
      <c r="A31" s="12" t="s">
        <v>46</v>
      </c>
      <c r="B31" s="12"/>
      <c r="C31" s="13">
        <v>0</v>
      </c>
      <c r="D31" s="13"/>
      <c r="E31" s="10">
        <v>0</v>
      </c>
      <c r="F31" s="10"/>
      <c r="G31" s="10">
        <f>C31/6607.88*10000</f>
        <v>0</v>
      </c>
      <c r="H31" s="10"/>
      <c r="I31" s="10"/>
      <c r="J31" s="2" t="s">
        <v>46</v>
      </c>
      <c r="K31" s="7"/>
      <c r="L31" s="6">
        <f>K31/K34*100</f>
        <v>0</v>
      </c>
      <c r="M31" s="10">
        <f>K31/D5*10000</f>
        <v>0</v>
      </c>
      <c r="N31" s="10"/>
      <c r="O31" s="1"/>
    </row>
    <row r="32" spans="1:15" ht="15">
      <c r="A32" s="12" t="s">
        <v>47</v>
      </c>
      <c r="B32" s="12"/>
      <c r="C32" s="13">
        <v>67.47</v>
      </c>
      <c r="D32" s="13"/>
      <c r="E32" s="10">
        <f>C32/C34*100</f>
        <v>3.272478586048678</v>
      </c>
      <c r="F32" s="10"/>
      <c r="G32" s="10">
        <f>C32/D5*10000</f>
        <v>62.93062521161087</v>
      </c>
      <c r="H32" s="10"/>
      <c r="I32" s="10"/>
      <c r="J32" s="2" t="s">
        <v>47</v>
      </c>
      <c r="K32" s="7">
        <v>5.39</v>
      </c>
      <c r="L32" s="6">
        <f>K32/K34*100</f>
        <v>2.429022082018927</v>
      </c>
      <c r="M32" s="10">
        <f>K32/D5*10000</f>
        <v>5.027361344161592</v>
      </c>
      <c r="N32" s="10"/>
      <c r="O32" s="1"/>
    </row>
    <row r="33" spans="1:15" ht="15">
      <c r="A33" s="12" t="s">
        <v>48</v>
      </c>
      <c r="B33" s="12"/>
      <c r="C33" s="13">
        <v>67</v>
      </c>
      <c r="D33" s="13"/>
      <c r="E33" s="10">
        <f>C33/C34*100</f>
        <v>3.2496823071774332</v>
      </c>
      <c r="F33" s="10"/>
      <c r="G33" s="10">
        <f>C33/D5*10000</f>
        <v>62.49224676416079</v>
      </c>
      <c r="H33" s="10"/>
      <c r="I33" s="10"/>
      <c r="J33" s="2" t="s">
        <v>48</v>
      </c>
      <c r="K33" s="7">
        <v>7.46</v>
      </c>
      <c r="L33" s="6">
        <f>K33/K34*100</f>
        <v>3.3618747183415953</v>
      </c>
      <c r="M33" s="10">
        <f>K33/D5*10000</f>
        <v>6.958091953143873</v>
      </c>
      <c r="N33" s="10"/>
      <c r="O33" s="1"/>
    </row>
    <row r="34" spans="1:15" ht="15">
      <c r="A34" s="12" t="s">
        <v>49</v>
      </c>
      <c r="B34" s="12"/>
      <c r="C34" s="13">
        <f>C24+C30+C32+C33</f>
        <v>2061.74</v>
      </c>
      <c r="D34" s="14"/>
      <c r="E34" s="10">
        <f>E24+E30+E32+E33</f>
        <v>100.00000000000003</v>
      </c>
      <c r="F34" s="10"/>
      <c r="G34" s="10">
        <f>C34/D5*10000</f>
        <v>1923.0263409483707</v>
      </c>
      <c r="H34" s="10"/>
      <c r="I34" s="10"/>
      <c r="J34" s="2" t="s">
        <v>50</v>
      </c>
      <c r="K34" s="7">
        <f>K24+K30+K32+K33</f>
        <v>221.9</v>
      </c>
      <c r="L34" s="6">
        <f>K34/K34*100</f>
        <v>100</v>
      </c>
      <c r="M34" s="10">
        <f>K34/D5*10000</f>
        <v>206.97059040249673</v>
      </c>
      <c r="N34" s="10"/>
      <c r="O34" s="1"/>
    </row>
    <row r="35" spans="1:15" ht="15">
      <c r="A35" s="11" t="s">
        <v>51</v>
      </c>
      <c r="B35" s="11"/>
      <c r="C35" s="15">
        <f>(C34+K34)*10000</f>
        <v>22836400</v>
      </c>
      <c r="D35" s="16"/>
      <c r="E35" s="16"/>
      <c r="F35" s="17"/>
      <c r="G35" s="10" t="s">
        <v>63</v>
      </c>
      <c r="H35" s="10"/>
      <c r="I35" s="10"/>
      <c r="J35" s="18">
        <f>C35/D5</f>
        <v>2129.9969313508677</v>
      </c>
      <c r="K35" s="19"/>
      <c r="L35" s="19"/>
      <c r="M35" s="19"/>
      <c r="N35" s="20"/>
      <c r="O35" s="1"/>
    </row>
    <row r="36" spans="1:12" ht="15">
      <c r="A36" s="27" t="s">
        <v>72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</sheetData>
  <sheetProtection/>
  <mergeCells count="130">
    <mergeCell ref="A36:L36"/>
    <mergeCell ref="A1:N1"/>
    <mergeCell ref="A2:N2"/>
    <mergeCell ref="A3:C3"/>
    <mergeCell ref="D3:E3"/>
    <mergeCell ref="F3:H3"/>
    <mergeCell ref="I3:J3"/>
    <mergeCell ref="L3:N3"/>
    <mergeCell ref="L5:N5"/>
    <mergeCell ref="A4:C4"/>
    <mergeCell ref="D4:E4"/>
    <mergeCell ref="F4:H4"/>
    <mergeCell ref="I4:J4"/>
    <mergeCell ref="A5:C5"/>
    <mergeCell ref="D5:E5"/>
    <mergeCell ref="F5:H5"/>
    <mergeCell ref="I5:J5"/>
    <mergeCell ref="E9:J9"/>
    <mergeCell ref="L9:N9"/>
    <mergeCell ref="B10:D10"/>
    <mergeCell ref="E10:J10"/>
    <mergeCell ref="L4:N4"/>
    <mergeCell ref="A6:C6"/>
    <mergeCell ref="D6:E6"/>
    <mergeCell ref="F6:H6"/>
    <mergeCell ref="I6:J6"/>
    <mergeCell ref="L6:N6"/>
    <mergeCell ref="L10:N10"/>
    <mergeCell ref="B11:D11"/>
    <mergeCell ref="E11:J11"/>
    <mergeCell ref="L11:N11"/>
    <mergeCell ref="A7:N7"/>
    <mergeCell ref="A8:A12"/>
    <mergeCell ref="B8:D8"/>
    <mergeCell ref="E8:J8"/>
    <mergeCell ref="L8:N8"/>
    <mergeCell ref="B9:D9"/>
    <mergeCell ref="A13:A16"/>
    <mergeCell ref="B13:D14"/>
    <mergeCell ref="E13:J14"/>
    <mergeCell ref="K13:K14"/>
    <mergeCell ref="L13:N14"/>
    <mergeCell ref="B15:D15"/>
    <mergeCell ref="E15:J15"/>
    <mergeCell ref="L19:M19"/>
    <mergeCell ref="L15:N15"/>
    <mergeCell ref="B16:D16"/>
    <mergeCell ref="E16:J16"/>
    <mergeCell ref="L16:N16"/>
    <mergeCell ref="B12:D12"/>
    <mergeCell ref="E12:J12"/>
    <mergeCell ref="L12:N12"/>
    <mergeCell ref="B20:D20"/>
    <mergeCell ref="E20:G20"/>
    <mergeCell ref="H20:I20"/>
    <mergeCell ref="L20:M20"/>
    <mergeCell ref="A17:D17"/>
    <mergeCell ref="E17:N17"/>
    <mergeCell ref="A18:N18"/>
    <mergeCell ref="B19:D19"/>
    <mergeCell ref="E19:G19"/>
    <mergeCell ref="H19:I19"/>
    <mergeCell ref="A21:N21"/>
    <mergeCell ref="A22:I22"/>
    <mergeCell ref="J22:N22"/>
    <mergeCell ref="A23:B23"/>
    <mergeCell ref="C23:D23"/>
    <mergeCell ref="E23:F23"/>
    <mergeCell ref="G23:I23"/>
    <mergeCell ref="M23:N23"/>
    <mergeCell ref="M24:N24"/>
    <mergeCell ref="A25:B25"/>
    <mergeCell ref="C25:D25"/>
    <mergeCell ref="E25:F25"/>
    <mergeCell ref="G25:I25"/>
    <mergeCell ref="M25:N25"/>
    <mergeCell ref="A24:B24"/>
    <mergeCell ref="C24:D24"/>
    <mergeCell ref="E24:F24"/>
    <mergeCell ref="G24:I24"/>
    <mergeCell ref="M26:N26"/>
    <mergeCell ref="A27:B27"/>
    <mergeCell ref="C27:D27"/>
    <mergeCell ref="E27:F27"/>
    <mergeCell ref="G27:I27"/>
    <mergeCell ref="M27:N27"/>
    <mergeCell ref="A26:B26"/>
    <mergeCell ref="C26:D26"/>
    <mergeCell ref="E26:F26"/>
    <mergeCell ref="G26:I26"/>
    <mergeCell ref="M28:N28"/>
    <mergeCell ref="A29:B29"/>
    <mergeCell ref="C29:D29"/>
    <mergeCell ref="E29:F29"/>
    <mergeCell ref="G29:I29"/>
    <mergeCell ref="M29:N29"/>
    <mergeCell ref="A28:B28"/>
    <mergeCell ref="C28:D28"/>
    <mergeCell ref="E28:F28"/>
    <mergeCell ref="G28:I28"/>
    <mergeCell ref="M30:N30"/>
    <mergeCell ref="A31:B31"/>
    <mergeCell ref="C31:D31"/>
    <mergeCell ref="E31:F31"/>
    <mergeCell ref="G31:I31"/>
    <mergeCell ref="M31:N31"/>
    <mergeCell ref="A30:B30"/>
    <mergeCell ref="C30:D30"/>
    <mergeCell ref="E30:F30"/>
    <mergeCell ref="G30:I30"/>
    <mergeCell ref="M32:N32"/>
    <mergeCell ref="A33:B33"/>
    <mergeCell ref="C33:D33"/>
    <mergeCell ref="E33:F33"/>
    <mergeCell ref="G33:I33"/>
    <mergeCell ref="M33:N33"/>
    <mergeCell ref="A32:B32"/>
    <mergeCell ref="C32:D32"/>
    <mergeCell ref="E32:F32"/>
    <mergeCell ref="G32:I32"/>
    <mergeCell ref="A37:N37"/>
    <mergeCell ref="M34:N34"/>
    <mergeCell ref="A35:B35"/>
    <mergeCell ref="G35:I35"/>
    <mergeCell ref="A34:B34"/>
    <mergeCell ref="C34:D34"/>
    <mergeCell ref="E34:F34"/>
    <mergeCell ref="G34:I34"/>
    <mergeCell ref="C35:F35"/>
    <mergeCell ref="J35:N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2013-01-22T01:44:37Z</cp:lastPrinted>
  <dcterms:created xsi:type="dcterms:W3CDTF">2009-05-12T09:31:05Z</dcterms:created>
  <dcterms:modified xsi:type="dcterms:W3CDTF">2019-09-11T03:24:24Z</dcterms:modified>
  <cp:category/>
  <cp:version/>
  <cp:contentType/>
  <cp:contentStatus/>
</cp:coreProperties>
</file>